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08" sheetId="11" r:id="rId5"/>
    <sheet name="SO08 SO08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SO08'!$A$1:$H$28</definedName>
    <definedName name="_xlnm.Print_Area" localSheetId="5">'SO08 SO08 Pol'!$A$1:$I$56</definedName>
    <definedName name="_xlnm.Print_Area" localSheetId="1">Stavba!$A$1:$J$38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28" i="11"/>
  <c r="BC24"/>
  <c r="AO6" i="12"/>
  <c r="P21" i="11" s="1"/>
  <c r="AN6" i="12"/>
  <c r="O21" i="11" s="1"/>
  <c r="BA51" i="12"/>
  <c r="BA50"/>
  <c r="BA49"/>
  <c r="BA48"/>
  <c r="BA44"/>
  <c r="AZ38"/>
  <c r="BA31"/>
  <c r="AZ18"/>
  <c r="AZ14"/>
  <c r="AZ10"/>
  <c r="G12"/>
  <c r="G16"/>
  <c r="G19"/>
  <c r="G23"/>
  <c r="G27"/>
  <c r="G30"/>
  <c r="G35"/>
  <c r="G39"/>
  <c r="G43"/>
  <c r="F46"/>
  <c r="H27" i="11" s="1"/>
  <c r="G47" i="12"/>
  <c r="D22" i="11"/>
  <c r="B7"/>
  <c r="B6"/>
  <c r="C1"/>
  <c r="B1"/>
  <c r="B1" i="9"/>
  <c r="C1"/>
  <c r="B7"/>
  <c r="B6"/>
  <c r="J37" i="1" l="1"/>
  <c r="F8" i="12"/>
  <c r="J36" i="1" l="1"/>
  <c r="J38" s="1"/>
  <c r="G56" i="12"/>
  <c r="H21" i="11" s="1"/>
  <c r="H22" s="1"/>
  <c r="J23" i="1" s="1"/>
  <c r="J24" s="1"/>
  <c r="H26" i="11"/>
  <c r="H28" s="1"/>
</calcChain>
</file>

<file path=xl/sharedStrings.xml><?xml version="1.0" encoding="utf-8"?>
<sst xmlns="http://schemas.openxmlformats.org/spreadsheetml/2006/main" count="235" uniqueCount="153">
  <si>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</si>
  <si>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</si>
  <si>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</si>
  <si>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</si>
  <si>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</si>
  <si>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</si>
  <si>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</si>
  <si>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</si>
  <si>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</si>
  <si>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</si>
  <si>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</si>
  <si>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</si>
  <si>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</si>
  <si>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</si>
  <si>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</si>
  <si>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</si>
  <si>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</si>
  <si>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</si>
  <si>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</si>
  <si>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</si>
  <si>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</si>
  <si>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</si>
  <si>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</si>
  <si>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</si>
  <si>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</si>
  <si>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</si>
  <si>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</si>
  <si>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</si>
  <si>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</si>
  <si>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</si>
  <si>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</si>
  <si>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</si>
  <si>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</si>
  <si>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</si>
  <si>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</si>
  <si>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</si>
  <si>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</si>
  <si>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</si>
  <si>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</si>
  <si>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</si>
  <si>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15-032</t>
  </si>
  <si>
    <t>ČESKÝ TĚŠÍN HALA SVOJSÍKOVÁ</t>
  </si>
  <si>
    <t>Stavební objekt</t>
  </si>
  <si>
    <t>SO08</t>
  </si>
  <si>
    <t>HTU</t>
  </si>
  <si>
    <t>823.21.1.1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</si>
  <si>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</si>
  <si>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</si>
  <si>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</si>
  <si>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</si>
  <si>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</si>
  <si>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</si>
  <si>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</si>
  <si>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D96</t>
  </si>
  <si>
    <t>Přesuny suti a vybouraných hmot</t>
  </si>
  <si>
    <t>Cena celkem</t>
  </si>
  <si>
    <t>STA</t>
  </si>
  <si>
    <t>823</t>
  </si>
  <si>
    <t>Plochy a úpravy území</t>
  </si>
  <si>
    <t>823.2</t>
  </si>
  <si>
    <t>Úpravy území a samostatné zemní práce</t>
  </si>
  <si>
    <t>823.21</t>
  </si>
  <si>
    <t>vyrovnání území pro pozemní a průmyslové stavby a přidružené prostory</t>
  </si>
  <si>
    <t>823.21.1</t>
  </si>
  <si>
    <t>kryt (materiál konstrukce krytu) vegetační</t>
  </si>
  <si>
    <t>novostavba objektu</t>
  </si>
  <si>
    <t>Rozsah:</t>
  </si>
  <si>
    <t>m2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</si>
  <si>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</si>
  <si>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</si>
  <si>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</si>
  <si>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</si>
  <si>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</si>
  <si>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</si>
  <si>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</si>
  <si>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</si>
  <si>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</si>
  <si>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</si>
  <si>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</si>
  <si>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</si>
  <si>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115 10-12 Čerpání vody</t>
  </si>
  <si>
    <t>na vzdálenost (výšku) od hladiny vody v jímce po výšku roviny proložené osou nejvyššího bodu výtlačného potrubí, odpadní potrubí v délce do 20 m,</t>
  </si>
  <si>
    <t>SPX</t>
  </si>
  <si>
    <t>115 10-121 na dopravní výšku do 10 m</t>
  </si>
  <si>
    <t>115101202R00</t>
  </si>
  <si>
    <t>...s uvažovaným průměrným přítokem přes 500 do 1 000 l/min</t>
  </si>
  <si>
    <t>h</t>
  </si>
  <si>
    <t>800-1</t>
  </si>
  <si>
    <t>RTS 16/ II</t>
  </si>
  <si>
    <t>POL</t>
  </si>
  <si>
    <t>115 10-13 Pohotovost záložní čerpací soupravy</t>
  </si>
  <si>
    <t>na vzdálenost (výšku) od hladiny vody v jímce po výšku roviny proložené osou nejvyššího bodu výtlačného potrubí, včetně sacího a výtlačného potrubí, příp. odpadní žlaby a lešení pod čerpadlo a pod potrubí nebo pod odpadní žlaby,</t>
  </si>
  <si>
    <t>115 10-131 na dopravní výšku do 10 m</t>
  </si>
  <si>
    <t>115101302R00</t>
  </si>
  <si>
    <t>den</t>
  </si>
  <si>
    <t>131 10 Hloubení nezapažených jam a zářezů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</si>
  <si>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</si>
  <si>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131201113R00</t>
  </si>
  <si>
    <t>...do 10000 m3, v hornině 3, hloubení strojně</t>
  </si>
  <si>
    <t>m3</t>
  </si>
  <si>
    <t>Výkopová jáma - pod objektem sportovní haly : 31,00*44,75*1,00</t>
  </si>
  <si>
    <t>Výkopová jáma - pod objektem zázemí : (1768,00-31,00*44,75)*0,50</t>
  </si>
  <si>
    <t>Výkopová jámy - svahování výkopu : 2*(31,00+44,75)*1,20/2*0,80+(47,90+17,05)*0,70/2*0,30</t>
  </si>
  <si>
    <t>131201119R00</t>
  </si>
  <si>
    <t xml:space="preserve">...příplatek za lepivost, v hornině 3,  </t>
  </si>
  <si>
    <t>Lepivost 50% : 1657,165*0,5</t>
  </si>
  <si>
    <t>162 10 Vodorovné přemístění výkopku</t>
  </si>
  <si>
    <t>po suchu, bez ohledu na druh dopravního prostředku, bez naložení výkopku, avšak se složením bez rozhrnutí,</t>
  </si>
  <si>
    <t>162301102R00</t>
  </si>
  <si>
    <t>...z horniny 1 až 4, na vzdálenost přes 500  do 1 000 m</t>
  </si>
  <si>
    <t>Přesun zemniny na mezideponii pro zpětný zásyp : 146,548</t>
  </si>
  <si>
    <t>Přesun zemniny na mezideponii pro modelaci terénu : 120,00</t>
  </si>
  <si>
    <t>1848x1111</t>
  </si>
  <si>
    <t>Ochrana stromu bedněním, včetně kořenových náběhů</t>
  </si>
  <si>
    <t>Vlastní</t>
  </si>
  <si>
    <t>POL_NEZ</t>
  </si>
  <si>
    <t>1_</t>
  </si>
  <si>
    <t>Včetně řeziva.</t>
  </si>
  <si>
    <t>10*2,00*1,50</t>
  </si>
  <si>
    <t>111 20 Odstranění křovin a stromů</t>
  </si>
  <si>
    <t>a stromů o průměru kmene do 100 mm, s odstraněním kořenů, s odklizením křovin a stromů na vzdálenost do 50 m a jejich spálením.</t>
  </si>
  <si>
    <t>111200001RA0</t>
  </si>
  <si>
    <t>...o průměru kmene do 100 mm, spálení</t>
  </si>
  <si>
    <t>AP-HSV</t>
  </si>
  <si>
    <t>5*4</t>
  </si>
  <si>
    <t>112 10 Odstranění stromů</t>
  </si>
  <si>
    <t>Kácení stromů s odřezáním kmene a s odvětvením, odstranění pařezů s přesekáním kořenů, naložení kmenů a pařezů na dopravní prostředek a vodorovné přemístění, spálení větví.</t>
  </si>
  <si>
    <t>112100011RA0</t>
  </si>
  <si>
    <t>...průměr 30-40 cm, naložení a odvoz do 1 km</t>
  </si>
  <si>
    <t>kus</t>
  </si>
  <si>
    <t>121 10 Sejmutí ornice</t>
  </si>
  <si>
    <t>popř. lesní půdy s naložením, vodorovným přemístěním a složením na hromady nebo se zpětným přemístěním a rozprostřením.</t>
  </si>
  <si>
    <t>121 10-1 naložení a uložení</t>
  </si>
  <si>
    <t>121100001RA0</t>
  </si>
  <si>
    <t>...odvoz do 1 000 m</t>
  </si>
  <si>
    <t>Včetně nakládání, vodorovného přemístění do 1 km a uložení na skládku.</t>
  </si>
  <si>
    <t>Skrývka ornice : (2900+1000)*0,25</t>
  </si>
  <si>
    <t>9970100</t>
  </si>
  <si>
    <t>Náklady spojené s manipulací, odvozem a likvidací, zeminy</t>
  </si>
  <si>
    <t>t</t>
  </si>
  <si>
    <t>1_1</t>
  </si>
  <si>
    <t>*v položce zahrnut svislý a vodorovný přesun v rámci prostoru staveniště</t>
  </si>
  <si>
    <t>*naložení, odvoz</t>
  </si>
  <si>
    <t>*likvidace v souladu se zákonem č. 185/2001 Sb. o odpadech</t>
  </si>
  <si>
    <t>*dle technologie a místa určené zhotovitelem, včetně poplatků za uložení na skládku</t>
  </si>
  <si>
    <t>Odvoz zeminy na skládku vzdálenou 20 km : 1390,62*1,7</t>
  </si>
  <si>
    <t>Odpočet ornice použité : (975,00-380,00)*1,7</t>
  </si>
  <si>
    <t/>
  </si>
  <si>
    <t>Celkem za objekt</t>
  </si>
  <si>
    <t>Rekapitulace soupisu</t>
  </si>
  <si>
    <t>Stavební díl</t>
  </si>
  <si>
    <t>Celkem soupis</t>
  </si>
  <si>
    <t>=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</si>
</sst>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0" fontId="21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37" xfId="0" applyNumberForma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0" fillId="0" borderId="42" xfId="0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0" fillId="0" borderId="42" xfId="0" applyNumberForma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0" fontId="14" fillId="4" borderId="64" xfId="0" applyFont="1" applyFill="1" applyBorder="1"/>
    <xf numFmtId="49" fontId="14" fillId="4" borderId="65" xfId="0" applyNumberFormat="1" applyFont="1" applyFill="1" applyBorder="1"/>
    <xf numFmtId="0" fontId="14" fillId="4" borderId="65" xfId="0" applyFont="1" applyFill="1" applyBorder="1" applyAlignment="1">
      <alignment horizontal="center"/>
    </xf>
    <xf numFmtId="0" fontId="14" fillId="4" borderId="65" xfId="0" applyFont="1" applyFill="1" applyBorder="1"/>
    <xf numFmtId="4" fontId="14" fillId="4" borderId="66" xfId="0" applyNumberFormat="1" applyFont="1" applyFill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0" fillId="0" borderId="42" xfId="0" applyNumberForma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4" fillId="4" borderId="65" xfId="0" applyNumberFormat="1" applyFont="1" applyFill="1" applyBorder="1" applyAlignment="1">
      <alignment horizontal="left"/>
    </xf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7" fillId="0" borderId="63" xfId="0" applyFont="1" applyBorder="1" applyAlignment="1">
      <alignment vertical="top"/>
    </xf>
    <xf numFmtId="4" fontId="0" fillId="4" borderId="67" xfId="0" applyNumberFormat="1" applyFill="1" applyBorder="1" applyAlignment="1">
      <alignment vertical="top" shrinkToFit="1"/>
    </xf>
    <xf numFmtId="4" fontId="18" fillId="0" borderId="68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9" xfId="0" applyNumberFormat="1" applyBorder="1" applyAlignment="1">
      <alignment vertical="top"/>
    </xf>
    <xf numFmtId="4" fontId="0" fillId="0" borderId="70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9" fillId="0" borderId="71" xfId="0" quotePrefix="1" applyNumberFormat="1" applyFont="1" applyBorder="1" applyAlignment="1">
      <alignment horizontal="left" vertical="top" wrapText="1"/>
    </xf>
    <xf numFmtId="0" fontId="19" fillId="0" borderId="71" xfId="0" applyNumberFormat="1" applyFont="1" applyBorder="1" applyAlignment="1">
      <alignment horizontal="center" vertical="top" wrapText="1" shrinkToFit="1"/>
    </xf>
    <xf numFmtId="165" fontId="19" fillId="0" borderId="71" xfId="0" applyNumberFormat="1" applyFont="1" applyBorder="1" applyAlignment="1">
      <alignment vertical="top" wrapText="1" shrinkToFit="1"/>
    </xf>
    <xf numFmtId="4" fontId="18" fillId="0" borderId="71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2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31" t="s">
        <v>0</v>
      </c>
      <c r="C5" s="231"/>
      <c r="D5" s="231"/>
      <c r="E5" s="231"/>
      <c r="F5" s="231"/>
      <c r="G5" s="232"/>
      <c r="H5" s="15"/>
    </row>
    <row r="6" spans="1:8">
      <c r="A6" s="20" t="s">
        <v>6</v>
      </c>
      <c r="B6" s="233"/>
      <c r="C6" s="233"/>
      <c r="D6" s="233"/>
      <c r="E6" s="233"/>
      <c r="F6" s="233"/>
      <c r="G6" s="234"/>
      <c r="H6" s="15"/>
    </row>
    <row r="7" spans="1:8">
      <c r="A7" s="20" t="s">
        <v>7</v>
      </c>
      <c r="B7" s="233"/>
      <c r="C7" s="233"/>
      <c r="D7" s="233"/>
      <c r="E7" s="233"/>
      <c r="F7" s="233"/>
      <c r="G7" s="234"/>
      <c r="H7" s="15"/>
    </row>
    <row r="8" spans="1:8">
      <c r="A8" s="20" t="s">
        <v>8</v>
      </c>
      <c r="B8" s="233"/>
      <c r="C8" s="233"/>
      <c r="D8" s="233"/>
      <c r="E8" s="233"/>
      <c r="F8" s="233"/>
      <c r="G8" s="234"/>
      <c r="H8" s="15"/>
    </row>
    <row r="9" spans="1:8">
      <c r="A9" s="20" t="s">
        <v>9</v>
      </c>
      <c r="B9" s="233"/>
      <c r="C9" s="233"/>
      <c r="D9" s="233"/>
      <c r="E9" s="233"/>
      <c r="F9" s="233"/>
      <c r="G9" s="234"/>
      <c r="H9" s="15"/>
    </row>
    <row r="10" spans="1:8">
      <c r="A10" s="20" t="s">
        <v>10</v>
      </c>
      <c r="B10" s="233"/>
      <c r="C10" s="233"/>
      <c r="D10" s="233"/>
      <c r="E10" s="233"/>
      <c r="F10" s="233"/>
      <c r="G10" s="234"/>
      <c r="H10" s="15"/>
    </row>
    <row r="11" spans="1:8">
      <c r="A11" s="20" t="s">
        <v>11</v>
      </c>
      <c r="B11" s="223"/>
      <c r="C11" s="223"/>
      <c r="D11" s="223"/>
      <c r="E11" s="223"/>
      <c r="F11" s="223"/>
      <c r="G11" s="224"/>
      <c r="H11" s="15"/>
    </row>
    <row r="12" spans="1:8">
      <c r="A12" s="20" t="s">
        <v>12</v>
      </c>
      <c r="B12" s="225"/>
      <c r="C12" s="226"/>
      <c r="D12" s="226"/>
      <c r="E12" s="226"/>
      <c r="F12" s="226"/>
      <c r="G12" s="227"/>
      <c r="H12" s="15"/>
    </row>
    <row r="13" spans="1:8" ht="13.5" thickBot="1">
      <c r="A13" s="21" t="s">
        <v>13</v>
      </c>
      <c r="B13" s="228"/>
      <c r="C13" s="228"/>
      <c r="D13" s="228"/>
      <c r="E13" s="228"/>
      <c r="F13" s="228"/>
      <c r="G13" s="229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30" t="s">
        <v>39</v>
      </c>
      <c r="B17" s="230"/>
      <c r="C17" s="230"/>
      <c r="D17" s="230"/>
      <c r="E17" s="230"/>
      <c r="F17" s="230"/>
      <c r="G17" s="230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1"/>
  <sheetViews>
    <sheetView showGridLines="0" tabSelected="1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 t="s">
        <v>45</v>
      </c>
      <c r="I23" s="95">
        <v>1</v>
      </c>
      <c r="J23" s="96">
        <f>'Rekapitulace Objekt SO08'!H22</f>
        <v>0</v>
      </c>
      <c r="O23" t="s">
        <v>152</v>
      </c>
      <c r="P23" t="s">
        <v>152</v>
      </c>
    </row>
    <row r="24" spans="1:16" ht="25.5" customHeight="1">
      <c r="A24" s="98"/>
      <c r="B24" s="235" t="s">
        <v>46</v>
      </c>
      <c r="C24" s="236"/>
      <c r="D24" s="236"/>
      <c r="E24" s="236"/>
      <c r="F24" s="99"/>
      <c r="G24" s="100"/>
      <c r="H24" s="101"/>
      <c r="I24" s="102"/>
      <c r="J24" s="97">
        <f>SUM(J22:J23)</f>
        <v>0</v>
      </c>
    </row>
    <row r="33" spans="1:10" ht="15.75">
      <c r="B33" s="103" t="s">
        <v>47</v>
      </c>
    </row>
    <row r="35" spans="1:10" ht="25.5" customHeight="1">
      <c r="A35" s="104"/>
      <c r="B35" s="105" t="s">
        <v>48</v>
      </c>
      <c r="C35" s="106" t="s">
        <v>49</v>
      </c>
      <c r="D35" s="106"/>
      <c r="E35" s="106"/>
      <c r="F35" s="106"/>
      <c r="G35" s="107"/>
      <c r="H35" s="107"/>
      <c r="I35" s="107"/>
      <c r="J35" s="108" t="s">
        <v>50</v>
      </c>
    </row>
    <row r="36" spans="1:10" ht="25.5" customHeight="1">
      <c r="A36" s="109"/>
      <c r="B36" s="110" t="s">
        <v>51</v>
      </c>
      <c r="C36" s="237" t="s">
        <v>52</v>
      </c>
      <c r="D36" s="237"/>
      <c r="E36" s="237"/>
      <c r="F36" s="238"/>
      <c r="G36" s="239"/>
      <c r="H36" s="239"/>
      <c r="I36" s="239"/>
      <c r="J36" s="111">
        <f>'SO08 SO08 Pol'!F8</f>
        <v>0</v>
      </c>
    </row>
    <row r="37" spans="1:10" ht="25.5" customHeight="1">
      <c r="A37" s="109"/>
      <c r="B37" s="112" t="s">
        <v>53</v>
      </c>
      <c r="C37" s="240" t="s">
        <v>54</v>
      </c>
      <c r="D37" s="240"/>
      <c r="E37" s="240"/>
      <c r="F37" s="241"/>
      <c r="G37" s="242"/>
      <c r="H37" s="242"/>
      <c r="I37" s="242"/>
      <c r="J37" s="113">
        <f>'SO08 SO08 Pol'!F46</f>
        <v>0</v>
      </c>
    </row>
    <row r="38" spans="1:10" ht="25.5" customHeight="1">
      <c r="A38" s="114"/>
      <c r="B38" s="115" t="s">
        <v>55</v>
      </c>
      <c r="C38" s="116"/>
      <c r="D38" s="116"/>
      <c r="E38" s="116"/>
      <c r="F38" s="117"/>
      <c r="G38" s="118"/>
      <c r="H38" s="118"/>
      <c r="I38" s="118"/>
      <c r="J38" s="119">
        <f>SUM(J36:J37)</f>
        <v>0</v>
      </c>
    </row>
    <row r="39" spans="1:10">
      <c r="A39" s="85"/>
      <c r="B39" s="85"/>
      <c r="C39" s="85"/>
      <c r="D39" s="85"/>
      <c r="E39" s="85"/>
      <c r="F39" s="85"/>
      <c r="G39" s="86"/>
      <c r="H39" s="85"/>
      <c r="I39" s="86"/>
      <c r="J39" s="87"/>
    </row>
    <row r="40" spans="1:10">
      <c r="A40" s="85"/>
      <c r="B40" s="85"/>
      <c r="C40" s="85"/>
      <c r="D40" s="85"/>
      <c r="E40" s="85"/>
      <c r="F40" s="85"/>
      <c r="G40" s="86"/>
      <c r="H40" s="85"/>
      <c r="I40" s="86"/>
      <c r="J40" s="87"/>
    </row>
    <row r="41" spans="1:10">
      <c r="A41" s="85"/>
      <c r="B41" s="85"/>
      <c r="C41" s="85"/>
      <c r="D41" s="85"/>
      <c r="E41" s="85"/>
      <c r="F41" s="85"/>
      <c r="G41" s="86"/>
      <c r="H41" s="85"/>
      <c r="I41" s="86"/>
      <c r="J41" s="87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">
    <mergeCell ref="B24:E24"/>
    <mergeCell ref="C36:I36"/>
    <mergeCell ref="C37:I37"/>
  </mergeCells>
  <phoneticPr fontId="0" type="noConversion"/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44"/>
      <c r="D2" s="244"/>
      <c r="E2" s="244"/>
      <c r="F2" s="244"/>
      <c r="G2" s="26" t="s">
        <v>15</v>
      </c>
      <c r="H2" s="34"/>
    </row>
    <row r="3" spans="1:8" ht="13.5" thickTop="1"/>
    <row r="4" spans="1:8" ht="18">
      <c r="A4" s="243" t="s">
        <v>16</v>
      </c>
      <c r="B4" s="243"/>
      <c r="C4" s="243"/>
      <c r="D4" s="243"/>
      <c r="E4" s="243"/>
      <c r="F4" s="243"/>
      <c r="G4" s="243"/>
      <c r="H4" s="243"/>
    </row>
    <row r="6" spans="1:8" ht="15.75">
      <c r="A6" s="32" t="s">
        <v>24</v>
      </c>
      <c r="B6" s="29">
        <f>B2</f>
        <v>0</v>
      </c>
    </row>
    <row r="7" spans="1:8" ht="15.75">
      <c r="B7" s="245">
        <f>C2</f>
        <v>0</v>
      </c>
      <c r="C7" s="246"/>
      <c r="D7" s="246"/>
      <c r="E7" s="246"/>
      <c r="F7" s="246"/>
      <c r="G7" s="246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47" t="s">
        <v>28</v>
      </c>
      <c r="B1" s="247"/>
      <c r="C1" s="248"/>
      <c r="D1" s="247"/>
      <c r="E1" s="247"/>
      <c r="F1" s="247"/>
      <c r="G1" s="247"/>
    </row>
    <row r="2" spans="1:7" ht="13.5" thickTop="1">
      <c r="A2" s="55" t="s">
        <v>29</v>
      </c>
      <c r="B2" s="56"/>
      <c r="C2" s="249"/>
      <c r="D2" s="249"/>
      <c r="E2" s="249"/>
      <c r="F2" s="249"/>
      <c r="G2" s="250"/>
    </row>
    <row r="3" spans="1:7">
      <c r="A3" s="57" t="s">
        <v>30</v>
      </c>
      <c r="B3" s="58"/>
      <c r="C3" s="251"/>
      <c r="D3" s="251"/>
      <c r="E3" s="251"/>
      <c r="F3" s="251"/>
      <c r="G3" s="252"/>
    </row>
    <row r="4" spans="1:7" ht="13.5" thickBot="1">
      <c r="A4" s="59" t="s">
        <v>31</v>
      </c>
      <c r="B4" s="60"/>
      <c r="C4" s="253"/>
      <c r="D4" s="253"/>
      <c r="E4" s="253"/>
      <c r="F4" s="253"/>
      <c r="G4" s="254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15-032</v>
      </c>
      <c r="C1" s="31" t="str">
        <f>Stavba!NazevStavby</f>
        <v>ČESKÝ TĚŠÍN HALA SVOJSÍKOVÁ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20" t="s">
        <v>43</v>
      </c>
      <c r="C2" s="255" t="s">
        <v>44</v>
      </c>
      <c r="D2" s="244"/>
      <c r="E2" s="244"/>
      <c r="F2" s="244"/>
      <c r="G2" s="26" t="s">
        <v>15</v>
      </c>
      <c r="H2" s="121" t="s">
        <v>45</v>
      </c>
      <c r="O2" s="8" t="s">
        <v>56</v>
      </c>
    </row>
    <row r="3" spans="1:15" ht="13.5" customHeight="1" thickTop="1">
      <c r="H3" s="35"/>
    </row>
    <row r="4" spans="1:15" ht="18" customHeight="1">
      <c r="A4" s="243" t="s">
        <v>16</v>
      </c>
      <c r="B4" s="243"/>
      <c r="C4" s="243"/>
      <c r="D4" s="243"/>
      <c r="E4" s="243"/>
      <c r="F4" s="243"/>
      <c r="G4" s="243"/>
      <c r="H4" s="243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SO08</v>
      </c>
      <c r="H6" s="35"/>
    </row>
    <row r="7" spans="1:15" ht="15.75" customHeight="1">
      <c r="B7" s="245" t="str">
        <f>C2</f>
        <v>HTU</v>
      </c>
      <c r="C7" s="246"/>
      <c r="D7" s="246"/>
      <c r="E7" s="246"/>
      <c r="F7" s="246"/>
      <c r="G7" s="246"/>
      <c r="H7" s="35"/>
    </row>
    <row r="8" spans="1:15" ht="12.75" customHeight="1">
      <c r="H8" s="35"/>
    </row>
    <row r="9" spans="1:15" ht="12.75" customHeight="1">
      <c r="A9" s="32" t="s">
        <v>26</v>
      </c>
      <c r="B9" s="122" t="s">
        <v>57</v>
      </c>
      <c r="C9" s="122" t="s">
        <v>58</v>
      </c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122" t="s">
        <v>59</v>
      </c>
      <c r="C10" s="122" t="s">
        <v>60</v>
      </c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122" t="s">
        <v>61</v>
      </c>
      <c r="C11" s="122" t="s">
        <v>62</v>
      </c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122" t="s">
        <v>63</v>
      </c>
      <c r="C13" s="122" t="s">
        <v>64</v>
      </c>
      <c r="D13" s="32"/>
      <c r="E13" s="32"/>
      <c r="F13" s="32"/>
      <c r="G13" s="32"/>
      <c r="H13" s="36"/>
      <c r="I13" s="32"/>
      <c r="J13" s="32"/>
    </row>
    <row r="14" spans="1:15" ht="12.75" customHeight="1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122" t="s">
        <v>45</v>
      </c>
      <c r="C15" s="122" t="s">
        <v>65</v>
      </c>
      <c r="D15" s="32"/>
      <c r="E15" s="32"/>
      <c r="F15" s="32"/>
      <c r="G15" s="32"/>
      <c r="H15" s="36"/>
      <c r="I15" s="32"/>
      <c r="J15" s="32"/>
    </row>
    <row r="16" spans="1:15" ht="12.75" customHeight="1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2.75" customHeight="1">
      <c r="A17" s="32" t="s">
        <v>66</v>
      </c>
      <c r="B17" s="32"/>
      <c r="C17" s="122" t="s">
        <v>67</v>
      </c>
      <c r="D17" s="32"/>
      <c r="E17" s="32"/>
      <c r="F17" s="32"/>
      <c r="G17" s="32"/>
      <c r="H17" s="36"/>
      <c r="I17" s="32"/>
      <c r="J17" s="32"/>
    </row>
    <row r="18" spans="1:55" ht="12.75" customHeight="1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55" ht="12.75" customHeight="1" thickBot="1">
      <c r="A19" s="123" t="s">
        <v>68</v>
      </c>
      <c r="B19" s="124"/>
      <c r="C19" s="124"/>
      <c r="D19" s="124"/>
      <c r="E19" s="124"/>
      <c r="F19" s="124"/>
      <c r="G19" s="124"/>
      <c r="H19" s="125"/>
      <c r="I19" s="32"/>
      <c r="J19" s="32"/>
    </row>
    <row r="20" spans="1:55" ht="12.75" customHeight="1">
      <c r="A20" s="131" t="s">
        <v>69</v>
      </c>
      <c r="B20" s="132"/>
      <c r="C20" s="133"/>
      <c r="D20" s="133"/>
      <c r="E20" s="133"/>
      <c r="F20" s="133"/>
      <c r="G20" s="134"/>
      <c r="H20" s="135" t="s">
        <v>70</v>
      </c>
      <c r="I20" s="32"/>
      <c r="J20" s="32"/>
    </row>
    <row r="21" spans="1:55" ht="12.75" customHeight="1">
      <c r="A21" s="129" t="s">
        <v>43</v>
      </c>
      <c r="B21" s="127" t="s">
        <v>44</v>
      </c>
      <c r="C21" s="126"/>
      <c r="D21" s="126"/>
      <c r="E21" s="126"/>
      <c r="F21" s="126"/>
      <c r="G21" s="128"/>
      <c r="H21" s="130">
        <f>'SO08 SO08 Pol'!G56</f>
        <v>0</v>
      </c>
      <c r="I21" s="32"/>
      <c r="J21" s="32"/>
      <c r="O21">
        <f>'SO08 SO08 Pol'!AN6</f>
        <v>0</v>
      </c>
      <c r="P21">
        <f>'SO08 SO08 Pol'!AO6</f>
        <v>0</v>
      </c>
    </row>
    <row r="22" spans="1:55" ht="12.75" customHeight="1" thickBot="1">
      <c r="A22" s="136"/>
      <c r="B22" s="137" t="s">
        <v>71</v>
      </c>
      <c r="C22" s="138"/>
      <c r="D22" s="139" t="str">
        <f>B2</f>
        <v>SO08</v>
      </c>
      <c r="E22" s="138"/>
      <c r="F22" s="138"/>
      <c r="G22" s="140"/>
      <c r="H22" s="141">
        <f>SUM(H21:H21)</f>
        <v>0</v>
      </c>
      <c r="I22" s="32"/>
      <c r="J22" s="32"/>
    </row>
    <row r="23" spans="1:55" ht="12.75" customHeight="1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3.5" thickBot="1">
      <c r="A24" s="123" t="s">
        <v>149</v>
      </c>
      <c r="B24" s="124"/>
      <c r="C24" s="124"/>
      <c r="D24" s="166" t="s">
        <v>43</v>
      </c>
      <c r="E24" s="256" t="s">
        <v>44</v>
      </c>
      <c r="F24" s="256"/>
      <c r="G24" s="256"/>
      <c r="H24" s="256"/>
      <c r="I24" s="32"/>
      <c r="J24" s="32"/>
      <c r="BC24" s="220" t="str">
        <f>E24</f>
        <v>HTU</v>
      </c>
    </row>
    <row r="25" spans="1:55" ht="12.75" customHeight="1">
      <c r="A25" s="131" t="s">
        <v>150</v>
      </c>
      <c r="B25" s="132"/>
      <c r="C25" s="133"/>
      <c r="D25" s="133"/>
      <c r="E25" s="133"/>
      <c r="F25" s="133"/>
      <c r="G25" s="134"/>
      <c r="H25" s="135" t="s">
        <v>70</v>
      </c>
      <c r="I25" s="32"/>
      <c r="J25" s="32"/>
    </row>
    <row r="26" spans="1:55" ht="12.75" customHeight="1">
      <c r="A26" s="129" t="s">
        <v>51</v>
      </c>
      <c r="B26" s="127" t="s">
        <v>52</v>
      </c>
      <c r="C26" s="126"/>
      <c r="D26" s="126"/>
      <c r="E26" s="126"/>
      <c r="F26" s="126"/>
      <c r="G26" s="128"/>
      <c r="H26" s="221">
        <f>'SO08 SO08 Pol'!F8</f>
        <v>0</v>
      </c>
      <c r="I26" s="32"/>
      <c r="J26" s="32"/>
    </row>
    <row r="27" spans="1:55" ht="12.75" customHeight="1">
      <c r="A27" s="129" t="s">
        <v>53</v>
      </c>
      <c r="B27" s="127" t="s">
        <v>54</v>
      </c>
      <c r="C27" s="126"/>
      <c r="D27" s="126"/>
      <c r="E27" s="126"/>
      <c r="F27" s="126"/>
      <c r="G27" s="128"/>
      <c r="H27" s="221">
        <f>'SO08 SO08 Pol'!F46</f>
        <v>0</v>
      </c>
      <c r="I27" s="32"/>
      <c r="J27" s="32"/>
    </row>
    <row r="28" spans="1:55" ht="12.75" customHeight="1" thickBot="1">
      <c r="A28" s="136"/>
      <c r="B28" s="137" t="s">
        <v>151</v>
      </c>
      <c r="C28" s="138"/>
      <c r="D28" s="139" t="str">
        <f>D24</f>
        <v>SO08</v>
      </c>
      <c r="E28" s="138"/>
      <c r="F28" s="138"/>
      <c r="G28" s="140"/>
      <c r="H28" s="222">
        <f>SUM(H26:H27)</f>
        <v>0</v>
      </c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2.75" customHeight="1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2.75" customHeight="1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55" ht="12.75" customHeight="1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4:H24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70" t="s">
        <v>72</v>
      </c>
      <c r="B1" s="270"/>
      <c r="C1" s="271"/>
      <c r="D1" s="270"/>
      <c r="E1" s="270"/>
      <c r="F1" s="270"/>
      <c r="G1" s="270"/>
      <c r="AC1" t="s">
        <v>75</v>
      </c>
    </row>
    <row r="2" spans="1:60" ht="13.5" thickTop="1">
      <c r="A2" s="147" t="s">
        <v>29</v>
      </c>
      <c r="B2" s="151" t="s">
        <v>40</v>
      </c>
      <c r="C2" s="167" t="s">
        <v>41</v>
      </c>
      <c r="D2" s="149"/>
      <c r="E2" s="148"/>
      <c r="F2" s="148"/>
      <c r="G2" s="150"/>
    </row>
    <row r="3" spans="1:60">
      <c r="A3" s="145" t="s">
        <v>30</v>
      </c>
      <c r="B3" s="152" t="s">
        <v>43</v>
      </c>
      <c r="C3" s="168" t="s">
        <v>44</v>
      </c>
      <c r="D3" s="144"/>
      <c r="E3" s="143"/>
      <c r="F3" s="143"/>
      <c r="G3" s="146"/>
      <c r="AC3" s="8" t="s">
        <v>56</v>
      </c>
    </row>
    <row r="4" spans="1:60" ht="13.5" thickBot="1">
      <c r="A4" s="153" t="s">
        <v>31</v>
      </c>
      <c r="B4" s="154" t="s">
        <v>43</v>
      </c>
      <c r="C4" s="169" t="s">
        <v>44</v>
      </c>
      <c r="D4" s="155"/>
      <c r="E4" s="156"/>
      <c r="F4" s="156"/>
      <c r="G4" s="157"/>
    </row>
    <row r="5" spans="1:60" ht="14.25" thickTop="1" thickBot="1">
      <c r="C5" s="170"/>
      <c r="D5" s="142"/>
      <c r="AN5">
        <v>15</v>
      </c>
      <c r="AO5">
        <v>21</v>
      </c>
    </row>
    <row r="6" spans="1:60" ht="27" thickTop="1" thickBot="1">
      <c r="A6" s="158" t="s">
        <v>32</v>
      </c>
      <c r="B6" s="161" t="s">
        <v>33</v>
      </c>
      <c r="C6" s="171" t="s">
        <v>34</v>
      </c>
      <c r="D6" s="160" t="s">
        <v>35</v>
      </c>
      <c r="E6" s="159" t="s">
        <v>36</v>
      </c>
      <c r="F6" s="162" t="s">
        <v>37</v>
      </c>
      <c r="G6" s="158" t="s">
        <v>38</v>
      </c>
      <c r="H6" s="207" t="s">
        <v>73</v>
      </c>
      <c r="I6" s="172" t="s">
        <v>74</v>
      </c>
      <c r="J6" s="54"/>
      <c r="AN6">
        <f>SUMIF(AM8:AM56,AN5,G8:G56)</f>
        <v>0</v>
      </c>
      <c r="AO6">
        <f>SUMIF(AM8:AM56,AO5,G8:G56)</f>
        <v>0</v>
      </c>
    </row>
    <row r="7" spans="1:60">
      <c r="A7" s="208"/>
      <c r="B7" s="209" t="s">
        <v>76</v>
      </c>
      <c r="C7" s="272" t="s">
        <v>77</v>
      </c>
      <c r="D7" s="273"/>
      <c r="E7" s="274"/>
      <c r="F7" s="275"/>
      <c r="G7" s="275"/>
      <c r="H7" s="210"/>
      <c r="I7" s="211"/>
    </row>
    <row r="8" spans="1:60">
      <c r="A8" s="202" t="s">
        <v>78</v>
      </c>
      <c r="B8" s="173" t="s">
        <v>51</v>
      </c>
      <c r="C8" s="196" t="s">
        <v>52</v>
      </c>
      <c r="D8" s="177"/>
      <c r="E8" s="181"/>
      <c r="F8" s="276">
        <f>SUM(G9:G45)</f>
        <v>0</v>
      </c>
      <c r="G8" s="277"/>
      <c r="H8" s="185"/>
      <c r="I8" s="205"/>
      <c r="AE8" t="s">
        <v>79</v>
      </c>
    </row>
    <row r="9" spans="1:60" outlineLevel="1">
      <c r="A9" s="203"/>
      <c r="B9" s="278" t="s">
        <v>80</v>
      </c>
      <c r="C9" s="279"/>
      <c r="D9" s="280"/>
      <c r="E9" s="281"/>
      <c r="F9" s="282"/>
      <c r="G9" s="283"/>
      <c r="H9" s="186"/>
      <c r="I9" s="206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>
        <v>0</v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>
      <c r="A10" s="203"/>
      <c r="B10" s="262" t="s">
        <v>81</v>
      </c>
      <c r="C10" s="263"/>
      <c r="D10" s="264"/>
      <c r="E10" s="265"/>
      <c r="F10" s="266"/>
      <c r="G10" s="267"/>
      <c r="H10" s="186"/>
      <c r="I10" s="206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82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5" t="str">
        <f>B10</f>
        <v>na vzdálenost (výšku) od hladiny vody v jímce po výšku roviny proložené osou nejvyššího bodu výtlačného potrubí, odpadní potrubí v délce do 20 m,</v>
      </c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>
      <c r="A11" s="203"/>
      <c r="B11" s="262" t="s">
        <v>83</v>
      </c>
      <c r="C11" s="263"/>
      <c r="D11" s="264"/>
      <c r="E11" s="265"/>
      <c r="F11" s="266"/>
      <c r="G11" s="267"/>
      <c r="H11" s="186"/>
      <c r="I11" s="206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>
        <v>1</v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>
      <c r="A12" s="204">
        <v>1</v>
      </c>
      <c r="B12" s="174" t="s">
        <v>84</v>
      </c>
      <c r="C12" s="197" t="s">
        <v>85</v>
      </c>
      <c r="D12" s="178" t="s">
        <v>86</v>
      </c>
      <c r="E12" s="182">
        <v>100</v>
      </c>
      <c r="F12" s="188"/>
      <c r="G12" s="187">
        <f>ROUND(E12*F12,2)</f>
        <v>0</v>
      </c>
      <c r="H12" s="186" t="s">
        <v>87</v>
      </c>
      <c r="I12" s="206" t="s">
        <v>88</v>
      </c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89</v>
      </c>
      <c r="AF12" s="163"/>
      <c r="AG12" s="163"/>
      <c r="AH12" s="163"/>
      <c r="AI12" s="163"/>
      <c r="AJ12" s="163"/>
      <c r="AK12" s="163"/>
      <c r="AL12" s="163"/>
      <c r="AM12" s="163">
        <v>21</v>
      </c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>
      <c r="A13" s="203"/>
      <c r="B13" s="262" t="s">
        <v>90</v>
      </c>
      <c r="C13" s="263"/>
      <c r="D13" s="264"/>
      <c r="E13" s="265"/>
      <c r="F13" s="266"/>
      <c r="G13" s="267"/>
      <c r="H13" s="186"/>
      <c r="I13" s="206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>
        <v>0</v>
      </c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ht="22.5" outlineLevel="1">
      <c r="A14" s="203"/>
      <c r="B14" s="262" t="s">
        <v>91</v>
      </c>
      <c r="C14" s="263"/>
      <c r="D14" s="264"/>
      <c r="E14" s="265"/>
      <c r="F14" s="266"/>
      <c r="G14" s="267"/>
      <c r="H14" s="186"/>
      <c r="I14" s="206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82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5" t="str">
        <f>B14</f>
        <v>na vzdálenost (výšku) od hladiny vody v jímce po výšku roviny proložené osou nejvyššího bodu výtlačného potrubí, včetně sacího a výtlačného potrubí, příp. odpadní žlaby a lešení pod čerpadlo a pod potrubí nebo pod odpadní žlaby,</v>
      </c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>
      <c r="A15" s="203"/>
      <c r="B15" s="262" t="s">
        <v>92</v>
      </c>
      <c r="C15" s="263"/>
      <c r="D15" s="264"/>
      <c r="E15" s="265"/>
      <c r="F15" s="266"/>
      <c r="G15" s="267"/>
      <c r="H15" s="186"/>
      <c r="I15" s="206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>
        <v>1</v>
      </c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>
      <c r="A16" s="204">
        <v>2</v>
      </c>
      <c r="B16" s="174" t="s">
        <v>93</v>
      </c>
      <c r="C16" s="197" t="s">
        <v>85</v>
      </c>
      <c r="D16" s="178" t="s">
        <v>94</v>
      </c>
      <c r="E16" s="182">
        <v>10</v>
      </c>
      <c r="F16" s="188"/>
      <c r="G16" s="187">
        <f>ROUND(E16*F16,2)</f>
        <v>0</v>
      </c>
      <c r="H16" s="186" t="s">
        <v>87</v>
      </c>
      <c r="I16" s="206" t="s">
        <v>88</v>
      </c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89</v>
      </c>
      <c r="AF16" s="163"/>
      <c r="AG16" s="163"/>
      <c r="AH16" s="163"/>
      <c r="AI16" s="163"/>
      <c r="AJ16" s="163"/>
      <c r="AK16" s="163"/>
      <c r="AL16" s="163"/>
      <c r="AM16" s="163">
        <v>21</v>
      </c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>
      <c r="A17" s="203"/>
      <c r="B17" s="262" t="s">
        <v>95</v>
      </c>
      <c r="C17" s="263"/>
      <c r="D17" s="264"/>
      <c r="E17" s="265"/>
      <c r="F17" s="266"/>
      <c r="G17" s="267"/>
      <c r="H17" s="186"/>
      <c r="I17" s="206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>
        <v>0</v>
      </c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ht="22.5" outlineLevel="1">
      <c r="A18" s="203"/>
      <c r="B18" s="262" t="s">
        <v>96</v>
      </c>
      <c r="C18" s="263"/>
      <c r="D18" s="264"/>
      <c r="E18" s="265"/>
      <c r="F18" s="266"/>
      <c r="G18" s="267"/>
      <c r="H18" s="186"/>
      <c r="I18" s="206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82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5" t="str">
        <f>B18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>
      <c r="A19" s="204">
        <v>3</v>
      </c>
      <c r="B19" s="174" t="s">
        <v>97</v>
      </c>
      <c r="C19" s="197" t="s">
        <v>98</v>
      </c>
      <c r="D19" s="178" t="s">
        <v>99</v>
      </c>
      <c r="E19" s="182">
        <v>1657.1647499999999</v>
      </c>
      <c r="F19" s="188"/>
      <c r="G19" s="187">
        <f>ROUND(E19*F19,2)</f>
        <v>0</v>
      </c>
      <c r="H19" s="186" t="s">
        <v>87</v>
      </c>
      <c r="I19" s="206" t="s">
        <v>88</v>
      </c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89</v>
      </c>
      <c r="AF19" s="163"/>
      <c r="AG19" s="163"/>
      <c r="AH19" s="163"/>
      <c r="AI19" s="163"/>
      <c r="AJ19" s="163"/>
      <c r="AK19" s="163"/>
      <c r="AL19" s="163"/>
      <c r="AM19" s="163">
        <v>21</v>
      </c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>
      <c r="A20" s="203"/>
      <c r="B20" s="175"/>
      <c r="C20" s="198" t="s">
        <v>100</v>
      </c>
      <c r="D20" s="179"/>
      <c r="E20" s="183">
        <v>1387.25</v>
      </c>
      <c r="F20" s="187"/>
      <c r="G20" s="187"/>
      <c r="H20" s="186"/>
      <c r="I20" s="206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>
      <c r="A21" s="203"/>
      <c r="B21" s="175"/>
      <c r="C21" s="198" t="s">
        <v>101</v>
      </c>
      <c r="D21" s="179"/>
      <c r="E21" s="183">
        <v>190.375</v>
      </c>
      <c r="F21" s="187"/>
      <c r="G21" s="187"/>
      <c r="H21" s="186"/>
      <c r="I21" s="206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ht="22.5" outlineLevel="1">
      <c r="A22" s="203"/>
      <c r="B22" s="175"/>
      <c r="C22" s="198" t="s">
        <v>102</v>
      </c>
      <c r="D22" s="179"/>
      <c r="E22" s="183">
        <v>79.539749999999998</v>
      </c>
      <c r="F22" s="187"/>
      <c r="G22" s="187"/>
      <c r="H22" s="186"/>
      <c r="I22" s="206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204">
        <v>4</v>
      </c>
      <c r="B23" s="174" t="s">
        <v>103</v>
      </c>
      <c r="C23" s="197" t="s">
        <v>104</v>
      </c>
      <c r="D23" s="178" t="s">
        <v>99</v>
      </c>
      <c r="E23" s="182">
        <v>828.58249999999998</v>
      </c>
      <c r="F23" s="188"/>
      <c r="G23" s="187">
        <f>ROUND(E23*F23,2)</f>
        <v>0</v>
      </c>
      <c r="H23" s="186" t="s">
        <v>87</v>
      </c>
      <c r="I23" s="206" t="s">
        <v>88</v>
      </c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89</v>
      </c>
      <c r="AF23" s="163"/>
      <c r="AG23" s="163"/>
      <c r="AH23" s="163"/>
      <c r="AI23" s="163"/>
      <c r="AJ23" s="163"/>
      <c r="AK23" s="163"/>
      <c r="AL23" s="163"/>
      <c r="AM23" s="163">
        <v>21</v>
      </c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203"/>
      <c r="B24" s="175"/>
      <c r="C24" s="198" t="s">
        <v>105</v>
      </c>
      <c r="D24" s="179"/>
      <c r="E24" s="183">
        <v>828.58249999999998</v>
      </c>
      <c r="F24" s="187"/>
      <c r="G24" s="187"/>
      <c r="H24" s="186"/>
      <c r="I24" s="206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>
      <c r="A25" s="203"/>
      <c r="B25" s="262" t="s">
        <v>106</v>
      </c>
      <c r="C25" s="263"/>
      <c r="D25" s="264"/>
      <c r="E25" s="265"/>
      <c r="F25" s="266"/>
      <c r="G25" s="267"/>
      <c r="H25" s="186"/>
      <c r="I25" s="206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>
        <v>0</v>
      </c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>
      <c r="A26" s="203"/>
      <c r="B26" s="262" t="s">
        <v>107</v>
      </c>
      <c r="C26" s="263"/>
      <c r="D26" s="264"/>
      <c r="E26" s="265"/>
      <c r="F26" s="266"/>
      <c r="G26" s="267"/>
      <c r="H26" s="186"/>
      <c r="I26" s="206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82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>
      <c r="A27" s="204">
        <v>5</v>
      </c>
      <c r="B27" s="174" t="s">
        <v>108</v>
      </c>
      <c r="C27" s="197" t="s">
        <v>109</v>
      </c>
      <c r="D27" s="178" t="s">
        <v>99</v>
      </c>
      <c r="E27" s="182">
        <v>266.548</v>
      </c>
      <c r="F27" s="188"/>
      <c r="G27" s="187">
        <f>ROUND(E27*F27,2)</f>
        <v>0</v>
      </c>
      <c r="H27" s="186" t="s">
        <v>87</v>
      </c>
      <c r="I27" s="206" t="s">
        <v>88</v>
      </c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89</v>
      </c>
      <c r="AF27" s="163"/>
      <c r="AG27" s="163"/>
      <c r="AH27" s="163"/>
      <c r="AI27" s="163"/>
      <c r="AJ27" s="163"/>
      <c r="AK27" s="163"/>
      <c r="AL27" s="163"/>
      <c r="AM27" s="163">
        <v>21</v>
      </c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>
      <c r="A28" s="203"/>
      <c r="B28" s="175"/>
      <c r="C28" s="198" t="s">
        <v>110</v>
      </c>
      <c r="D28" s="179"/>
      <c r="E28" s="183">
        <v>146.548</v>
      </c>
      <c r="F28" s="187"/>
      <c r="G28" s="187"/>
      <c r="H28" s="186"/>
      <c r="I28" s="206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>
      <c r="A29" s="203"/>
      <c r="B29" s="175"/>
      <c r="C29" s="198" t="s">
        <v>111</v>
      </c>
      <c r="D29" s="179"/>
      <c r="E29" s="183">
        <v>120</v>
      </c>
      <c r="F29" s="187"/>
      <c r="G29" s="187"/>
      <c r="H29" s="186"/>
      <c r="I29" s="206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>
      <c r="A30" s="204">
        <v>6</v>
      </c>
      <c r="B30" s="174" t="s">
        <v>112</v>
      </c>
      <c r="C30" s="197" t="s">
        <v>113</v>
      </c>
      <c r="D30" s="178" t="s">
        <v>67</v>
      </c>
      <c r="E30" s="182">
        <v>30</v>
      </c>
      <c r="F30" s="188"/>
      <c r="G30" s="187">
        <f>ROUND(E30*F30,2)</f>
        <v>0</v>
      </c>
      <c r="H30" s="186"/>
      <c r="I30" s="206" t="s">
        <v>114</v>
      </c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115</v>
      </c>
      <c r="AF30" s="163" t="s">
        <v>116</v>
      </c>
      <c r="AG30" s="163"/>
      <c r="AH30" s="163"/>
      <c r="AI30" s="163"/>
      <c r="AJ30" s="163"/>
      <c r="AK30" s="163"/>
      <c r="AL30" s="163"/>
      <c r="AM30" s="163">
        <v>21</v>
      </c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>
      <c r="A31" s="203"/>
      <c r="B31" s="175"/>
      <c r="C31" s="257" t="s">
        <v>117</v>
      </c>
      <c r="D31" s="258"/>
      <c r="E31" s="259"/>
      <c r="F31" s="260"/>
      <c r="G31" s="261"/>
      <c r="H31" s="186"/>
      <c r="I31" s="206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5" t="str">
        <f>C31</f>
        <v>Včetně řeziva.</v>
      </c>
      <c r="BB31" s="163"/>
      <c r="BC31" s="163"/>
      <c r="BD31" s="163"/>
      <c r="BE31" s="163"/>
      <c r="BF31" s="163"/>
      <c r="BG31" s="163"/>
      <c r="BH31" s="163"/>
    </row>
    <row r="32" spans="1:60" outlineLevel="1">
      <c r="A32" s="203"/>
      <c r="B32" s="175"/>
      <c r="C32" s="198" t="s">
        <v>118</v>
      </c>
      <c r="D32" s="179"/>
      <c r="E32" s="183">
        <v>30</v>
      </c>
      <c r="F32" s="187"/>
      <c r="G32" s="187"/>
      <c r="H32" s="186"/>
      <c r="I32" s="206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>
      <c r="A33" s="203"/>
      <c r="B33" s="262" t="s">
        <v>119</v>
      </c>
      <c r="C33" s="263"/>
      <c r="D33" s="264"/>
      <c r="E33" s="265"/>
      <c r="F33" s="266"/>
      <c r="G33" s="267"/>
      <c r="H33" s="186"/>
      <c r="I33" s="206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>
        <v>0</v>
      </c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>
      <c r="A34" s="203"/>
      <c r="B34" s="262" t="s">
        <v>120</v>
      </c>
      <c r="C34" s="263"/>
      <c r="D34" s="264"/>
      <c r="E34" s="265"/>
      <c r="F34" s="266"/>
      <c r="G34" s="267"/>
      <c r="H34" s="186"/>
      <c r="I34" s="206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82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>
      <c r="A35" s="204">
        <v>7</v>
      </c>
      <c r="B35" s="174" t="s">
        <v>121</v>
      </c>
      <c r="C35" s="197" t="s">
        <v>122</v>
      </c>
      <c r="D35" s="178" t="s">
        <v>67</v>
      </c>
      <c r="E35" s="182">
        <v>20</v>
      </c>
      <c r="F35" s="188"/>
      <c r="G35" s="187">
        <f>ROUND(E35*F35,2)</f>
        <v>0</v>
      </c>
      <c r="H35" s="186" t="s">
        <v>123</v>
      </c>
      <c r="I35" s="206" t="s">
        <v>88</v>
      </c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89</v>
      </c>
      <c r="AF35" s="163"/>
      <c r="AG35" s="163"/>
      <c r="AH35" s="163"/>
      <c r="AI35" s="163"/>
      <c r="AJ35" s="163"/>
      <c r="AK35" s="163"/>
      <c r="AL35" s="163"/>
      <c r="AM35" s="163">
        <v>21</v>
      </c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>
      <c r="A36" s="203"/>
      <c r="B36" s="175"/>
      <c r="C36" s="198" t="s">
        <v>124</v>
      </c>
      <c r="D36" s="179"/>
      <c r="E36" s="183">
        <v>20</v>
      </c>
      <c r="F36" s="187"/>
      <c r="G36" s="187"/>
      <c r="H36" s="186"/>
      <c r="I36" s="206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>
      <c r="A37" s="203"/>
      <c r="B37" s="262" t="s">
        <v>125</v>
      </c>
      <c r="C37" s="263"/>
      <c r="D37" s="264"/>
      <c r="E37" s="265"/>
      <c r="F37" s="266"/>
      <c r="G37" s="267"/>
      <c r="H37" s="186"/>
      <c r="I37" s="206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>
        <v>0</v>
      </c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ht="22.5" outlineLevel="1">
      <c r="A38" s="203"/>
      <c r="B38" s="262" t="s">
        <v>126</v>
      </c>
      <c r="C38" s="263"/>
      <c r="D38" s="264"/>
      <c r="E38" s="265"/>
      <c r="F38" s="266"/>
      <c r="G38" s="267"/>
      <c r="H38" s="186"/>
      <c r="I38" s="206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82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5" t="str">
        <f>B38</f>
        <v>Kácení stromů s odřezáním kmene a s odvětvením, odstranění pařezů s přesekáním kořenů, naložení kmenů a pařezů na dopravní prostředek a vodorovné přemístění, spálení větví.</v>
      </c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>
      <c r="A39" s="204">
        <v>8</v>
      </c>
      <c r="B39" s="174" t="s">
        <v>127</v>
      </c>
      <c r="C39" s="197" t="s">
        <v>128</v>
      </c>
      <c r="D39" s="178" t="s">
        <v>129</v>
      </c>
      <c r="E39" s="182">
        <v>9</v>
      </c>
      <c r="F39" s="188"/>
      <c r="G39" s="187">
        <f>ROUND(E39*F39,2)</f>
        <v>0</v>
      </c>
      <c r="H39" s="186" t="s">
        <v>123</v>
      </c>
      <c r="I39" s="206" t="s">
        <v>88</v>
      </c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89</v>
      </c>
      <c r="AF39" s="163"/>
      <c r="AG39" s="163"/>
      <c r="AH39" s="163"/>
      <c r="AI39" s="163"/>
      <c r="AJ39" s="163"/>
      <c r="AK39" s="163"/>
      <c r="AL39" s="163"/>
      <c r="AM39" s="163">
        <v>21</v>
      </c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>
      <c r="A40" s="203"/>
      <c r="B40" s="262" t="s">
        <v>130</v>
      </c>
      <c r="C40" s="263"/>
      <c r="D40" s="264"/>
      <c r="E40" s="265"/>
      <c r="F40" s="266"/>
      <c r="G40" s="267"/>
      <c r="H40" s="186"/>
      <c r="I40" s="206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>
        <v>0</v>
      </c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>
      <c r="A41" s="203"/>
      <c r="B41" s="262" t="s">
        <v>131</v>
      </c>
      <c r="C41" s="263"/>
      <c r="D41" s="264"/>
      <c r="E41" s="265"/>
      <c r="F41" s="266"/>
      <c r="G41" s="267"/>
      <c r="H41" s="186"/>
      <c r="I41" s="206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82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>
      <c r="A42" s="203"/>
      <c r="B42" s="262" t="s">
        <v>132</v>
      </c>
      <c r="C42" s="263"/>
      <c r="D42" s="264"/>
      <c r="E42" s="265"/>
      <c r="F42" s="266"/>
      <c r="G42" s="267"/>
      <c r="H42" s="186"/>
      <c r="I42" s="206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>
        <v>1</v>
      </c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>
      <c r="A43" s="204">
        <v>9</v>
      </c>
      <c r="B43" s="174" t="s">
        <v>133</v>
      </c>
      <c r="C43" s="197" t="s">
        <v>134</v>
      </c>
      <c r="D43" s="178" t="s">
        <v>99</v>
      </c>
      <c r="E43" s="182">
        <v>975</v>
      </c>
      <c r="F43" s="188"/>
      <c r="G43" s="187">
        <f>ROUND(E43*F43,2)</f>
        <v>0</v>
      </c>
      <c r="H43" s="186" t="s">
        <v>123</v>
      </c>
      <c r="I43" s="206" t="s">
        <v>88</v>
      </c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89</v>
      </c>
      <c r="AF43" s="163"/>
      <c r="AG43" s="163"/>
      <c r="AH43" s="163"/>
      <c r="AI43" s="163"/>
      <c r="AJ43" s="163"/>
      <c r="AK43" s="163"/>
      <c r="AL43" s="163"/>
      <c r="AM43" s="163">
        <v>21</v>
      </c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>
      <c r="A44" s="203"/>
      <c r="B44" s="175"/>
      <c r="C44" s="257" t="s">
        <v>135</v>
      </c>
      <c r="D44" s="258"/>
      <c r="E44" s="259"/>
      <c r="F44" s="260"/>
      <c r="G44" s="261"/>
      <c r="H44" s="186"/>
      <c r="I44" s="206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5" t="str">
        <f>C44</f>
        <v>Včetně nakládání, vodorovného přemístění do 1 km a uložení na skládku.</v>
      </c>
      <c r="BB44" s="163"/>
      <c r="BC44" s="163"/>
      <c r="BD44" s="163"/>
      <c r="BE44" s="163"/>
      <c r="BF44" s="163"/>
      <c r="BG44" s="163"/>
      <c r="BH44" s="163"/>
    </row>
    <row r="45" spans="1:60" outlineLevel="1">
      <c r="A45" s="203"/>
      <c r="B45" s="175"/>
      <c r="C45" s="198" t="s">
        <v>136</v>
      </c>
      <c r="D45" s="179"/>
      <c r="E45" s="183">
        <v>975</v>
      </c>
      <c r="F45" s="187"/>
      <c r="G45" s="187"/>
      <c r="H45" s="186"/>
      <c r="I45" s="206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>
      <c r="A46" s="202" t="s">
        <v>78</v>
      </c>
      <c r="B46" s="173" t="s">
        <v>53</v>
      </c>
      <c r="C46" s="196" t="s">
        <v>54</v>
      </c>
      <c r="D46" s="177"/>
      <c r="E46" s="181"/>
      <c r="F46" s="268">
        <f>SUM(G47:G53)</f>
        <v>0</v>
      </c>
      <c r="G46" s="269"/>
      <c r="H46" s="185"/>
      <c r="I46" s="205"/>
      <c r="AE46" t="s">
        <v>79</v>
      </c>
    </row>
    <row r="47" spans="1:60" outlineLevel="1">
      <c r="A47" s="204">
        <v>10</v>
      </c>
      <c r="B47" s="174" t="s">
        <v>137</v>
      </c>
      <c r="C47" s="197" t="s">
        <v>138</v>
      </c>
      <c r="D47" s="178" t="s">
        <v>139</v>
      </c>
      <c r="E47" s="182">
        <v>3375.5540000000001</v>
      </c>
      <c r="F47" s="188"/>
      <c r="G47" s="187">
        <f>ROUND(E47*F47,2)</f>
        <v>0</v>
      </c>
      <c r="H47" s="186"/>
      <c r="I47" s="206" t="s">
        <v>114</v>
      </c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115</v>
      </c>
      <c r="AF47" s="163" t="s">
        <v>140</v>
      </c>
      <c r="AG47" s="163"/>
      <c r="AH47" s="163"/>
      <c r="AI47" s="163"/>
      <c r="AJ47" s="163"/>
      <c r="AK47" s="163"/>
      <c r="AL47" s="163"/>
      <c r="AM47" s="163">
        <v>21</v>
      </c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>
      <c r="A48" s="203"/>
      <c r="B48" s="175"/>
      <c r="C48" s="257" t="s">
        <v>141</v>
      </c>
      <c r="D48" s="258"/>
      <c r="E48" s="259"/>
      <c r="F48" s="260"/>
      <c r="G48" s="261"/>
      <c r="H48" s="186"/>
      <c r="I48" s="206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5" t="str">
        <f>C48</f>
        <v>*v položce zahrnut svislý a vodorovný přesun v rámci prostoru staveniště</v>
      </c>
      <c r="BB48" s="163"/>
      <c r="BC48" s="163"/>
      <c r="BD48" s="163"/>
      <c r="BE48" s="163"/>
      <c r="BF48" s="163"/>
      <c r="BG48" s="163"/>
      <c r="BH48" s="163"/>
    </row>
    <row r="49" spans="1:60" outlineLevel="1">
      <c r="A49" s="203"/>
      <c r="B49" s="175"/>
      <c r="C49" s="257" t="s">
        <v>142</v>
      </c>
      <c r="D49" s="258"/>
      <c r="E49" s="259"/>
      <c r="F49" s="260"/>
      <c r="G49" s="261"/>
      <c r="H49" s="186"/>
      <c r="I49" s="206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5" t="str">
        <f>C49</f>
        <v>*naložení, odvoz</v>
      </c>
      <c r="BB49" s="163"/>
      <c r="BC49" s="163"/>
      <c r="BD49" s="163"/>
      <c r="BE49" s="163"/>
      <c r="BF49" s="163"/>
      <c r="BG49" s="163"/>
      <c r="BH49" s="163"/>
    </row>
    <row r="50" spans="1:60" outlineLevel="1">
      <c r="A50" s="203"/>
      <c r="B50" s="175"/>
      <c r="C50" s="257" t="s">
        <v>143</v>
      </c>
      <c r="D50" s="258"/>
      <c r="E50" s="259"/>
      <c r="F50" s="260"/>
      <c r="G50" s="261"/>
      <c r="H50" s="186"/>
      <c r="I50" s="206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5" t="str">
        <f>C50</f>
        <v>*likvidace v souladu se zákonem č. 185/2001 Sb. o odpadech</v>
      </c>
      <c r="BB50" s="163"/>
      <c r="BC50" s="163"/>
      <c r="BD50" s="163"/>
      <c r="BE50" s="163"/>
      <c r="BF50" s="163"/>
      <c r="BG50" s="163"/>
      <c r="BH50" s="163"/>
    </row>
    <row r="51" spans="1:60" outlineLevel="1">
      <c r="A51" s="203"/>
      <c r="B51" s="175"/>
      <c r="C51" s="257" t="s">
        <v>144</v>
      </c>
      <c r="D51" s="258"/>
      <c r="E51" s="259"/>
      <c r="F51" s="260"/>
      <c r="G51" s="261"/>
      <c r="H51" s="186"/>
      <c r="I51" s="206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5" t="str">
        <f>C51</f>
        <v>*dle technologie a místa určené zhotovitelem, včetně poplatků za uložení na skládku</v>
      </c>
      <c r="BB51" s="163"/>
      <c r="BC51" s="163"/>
      <c r="BD51" s="163"/>
      <c r="BE51" s="163"/>
      <c r="BF51" s="163"/>
      <c r="BG51" s="163"/>
      <c r="BH51" s="163"/>
    </row>
    <row r="52" spans="1:60" outlineLevel="1">
      <c r="A52" s="203"/>
      <c r="B52" s="175"/>
      <c r="C52" s="198" t="s">
        <v>145</v>
      </c>
      <c r="D52" s="179"/>
      <c r="E52" s="183">
        <v>2364.0540000000001</v>
      </c>
      <c r="F52" s="187"/>
      <c r="G52" s="187"/>
      <c r="H52" s="186"/>
      <c r="I52" s="206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ht="13.5" outlineLevel="1" thickBot="1">
      <c r="A53" s="212"/>
      <c r="B53" s="213"/>
      <c r="C53" s="214" t="s">
        <v>146</v>
      </c>
      <c r="D53" s="215"/>
      <c r="E53" s="216">
        <v>1011.5</v>
      </c>
      <c r="F53" s="217"/>
      <c r="G53" s="217"/>
      <c r="H53" s="218"/>
      <c r="I53" s="219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>
      <c r="A54" s="164"/>
      <c r="B54" s="176" t="s">
        <v>147</v>
      </c>
      <c r="C54" s="199" t="s">
        <v>147</v>
      </c>
      <c r="D54" s="180"/>
      <c r="E54" s="184"/>
      <c r="F54" s="189"/>
      <c r="G54" s="189"/>
      <c r="H54" s="190"/>
      <c r="I54" s="189"/>
    </row>
    <row r="55" spans="1:60" hidden="1">
      <c r="C55" s="200"/>
      <c r="D55" s="142"/>
    </row>
    <row r="56" spans="1:60" ht="13.5" hidden="1" thickBot="1">
      <c r="A56" s="191"/>
      <c r="B56" s="192" t="s">
        <v>148</v>
      </c>
      <c r="C56" s="201"/>
      <c r="D56" s="193"/>
      <c r="E56" s="194"/>
      <c r="F56" s="194"/>
      <c r="G56" s="195">
        <f>F8+F46</f>
        <v>0</v>
      </c>
    </row>
    <row r="57" spans="1:60">
      <c r="D57" s="142"/>
    </row>
    <row r="58" spans="1:60">
      <c r="D58" s="142"/>
    </row>
    <row r="59" spans="1:60">
      <c r="D59" s="142"/>
    </row>
    <row r="60" spans="1:60">
      <c r="D60" s="142"/>
    </row>
    <row r="61" spans="1:60">
      <c r="D61" s="142"/>
    </row>
    <row r="62" spans="1:60">
      <c r="D62" s="142"/>
    </row>
    <row r="63" spans="1:60">
      <c r="D63" s="142"/>
    </row>
    <row r="64" spans="1:60">
      <c r="D64" s="142"/>
    </row>
    <row r="65" spans="4:4">
      <c r="D65" s="142"/>
    </row>
    <row r="66" spans="4:4">
      <c r="D66" s="142"/>
    </row>
    <row r="67" spans="4:4">
      <c r="D67" s="142"/>
    </row>
    <row r="68" spans="4:4">
      <c r="D68" s="142"/>
    </row>
    <row r="69" spans="4:4">
      <c r="D69" s="142"/>
    </row>
    <row r="70" spans="4:4">
      <c r="D70" s="142"/>
    </row>
    <row r="71" spans="4:4">
      <c r="D71" s="142"/>
    </row>
    <row r="72" spans="4:4">
      <c r="D72" s="142"/>
    </row>
    <row r="73" spans="4:4">
      <c r="D73" s="142"/>
    </row>
    <row r="74" spans="4:4">
      <c r="D74" s="142"/>
    </row>
    <row r="75" spans="4:4">
      <c r="D75" s="142"/>
    </row>
    <row r="76" spans="4:4">
      <c r="D76" s="142"/>
    </row>
    <row r="77" spans="4:4">
      <c r="D77" s="142"/>
    </row>
    <row r="78" spans="4:4">
      <c r="D78" s="142"/>
    </row>
    <row r="79" spans="4:4">
      <c r="D79" s="142"/>
    </row>
    <row r="80" spans="4:4">
      <c r="D80" s="142"/>
    </row>
    <row r="81" spans="4:4">
      <c r="D81" s="142"/>
    </row>
    <row r="82" spans="4:4">
      <c r="D82" s="142"/>
    </row>
    <row r="83" spans="4:4">
      <c r="D83" s="142"/>
    </row>
    <row r="84" spans="4:4">
      <c r="D84" s="142"/>
    </row>
    <row r="85" spans="4:4">
      <c r="D85" s="142"/>
    </row>
    <row r="86" spans="4:4">
      <c r="D86" s="142"/>
    </row>
    <row r="87" spans="4:4">
      <c r="D87" s="142"/>
    </row>
    <row r="88" spans="4:4">
      <c r="D88" s="142"/>
    </row>
    <row r="89" spans="4:4">
      <c r="D89" s="142"/>
    </row>
    <row r="90" spans="4:4">
      <c r="D90" s="142"/>
    </row>
    <row r="91" spans="4:4">
      <c r="D91" s="142"/>
    </row>
    <row r="92" spans="4:4">
      <c r="D92" s="142"/>
    </row>
    <row r="93" spans="4:4">
      <c r="D93" s="142"/>
    </row>
    <row r="94" spans="4:4">
      <c r="D94" s="142"/>
    </row>
    <row r="95" spans="4:4">
      <c r="D95" s="142"/>
    </row>
    <row r="96" spans="4:4">
      <c r="D96" s="142"/>
    </row>
    <row r="97" spans="4:4">
      <c r="D97" s="142"/>
    </row>
    <row r="98" spans="4:4">
      <c r="D98" s="142"/>
    </row>
    <row r="99" spans="4:4">
      <c r="D99" s="142"/>
    </row>
    <row r="100" spans="4:4">
      <c r="D100" s="142"/>
    </row>
    <row r="101" spans="4:4">
      <c r="D101" s="142"/>
    </row>
    <row r="102" spans="4:4">
      <c r="D102" s="142"/>
    </row>
    <row r="103" spans="4:4">
      <c r="D103" s="142"/>
    </row>
    <row r="104" spans="4:4">
      <c r="D104" s="142"/>
    </row>
    <row r="105" spans="4:4">
      <c r="D105" s="142"/>
    </row>
    <row r="106" spans="4:4">
      <c r="D106" s="142"/>
    </row>
    <row r="107" spans="4:4">
      <c r="D107" s="142"/>
    </row>
    <row r="108" spans="4:4">
      <c r="D108" s="142"/>
    </row>
    <row r="109" spans="4:4">
      <c r="D109" s="142"/>
    </row>
    <row r="110" spans="4:4">
      <c r="D110" s="142"/>
    </row>
    <row r="111" spans="4:4">
      <c r="D111" s="142"/>
    </row>
    <row r="112" spans="4:4">
      <c r="D112" s="142"/>
    </row>
    <row r="113" spans="4:4">
      <c r="D113" s="142"/>
    </row>
    <row r="114" spans="4:4">
      <c r="D114" s="142"/>
    </row>
    <row r="115" spans="4:4">
      <c r="D115" s="142"/>
    </row>
    <row r="116" spans="4:4">
      <c r="D116" s="142"/>
    </row>
    <row r="117" spans="4:4">
      <c r="D117" s="142"/>
    </row>
    <row r="118" spans="4:4">
      <c r="D118" s="142"/>
    </row>
    <row r="119" spans="4:4">
      <c r="D119" s="142"/>
    </row>
    <row r="120" spans="4:4">
      <c r="D120" s="142"/>
    </row>
    <row r="121" spans="4:4">
      <c r="D121" s="142"/>
    </row>
    <row r="122" spans="4:4">
      <c r="D122" s="142"/>
    </row>
    <row r="123" spans="4:4">
      <c r="D123" s="142"/>
    </row>
    <row r="124" spans="4:4">
      <c r="D124" s="142"/>
    </row>
    <row r="125" spans="4:4">
      <c r="D125" s="142"/>
    </row>
    <row r="126" spans="4:4">
      <c r="D126" s="142"/>
    </row>
    <row r="127" spans="4:4">
      <c r="D127" s="142"/>
    </row>
    <row r="128" spans="4:4">
      <c r="D128" s="142"/>
    </row>
    <row r="129" spans="4:4">
      <c r="D129" s="142"/>
    </row>
    <row r="130" spans="4:4">
      <c r="D130" s="142"/>
    </row>
    <row r="131" spans="4:4">
      <c r="D131" s="142"/>
    </row>
    <row r="132" spans="4:4">
      <c r="D132" s="142"/>
    </row>
    <row r="133" spans="4:4">
      <c r="D133" s="142"/>
    </row>
    <row r="134" spans="4:4">
      <c r="D134" s="142"/>
    </row>
    <row r="135" spans="4:4">
      <c r="D135" s="142"/>
    </row>
    <row r="136" spans="4:4">
      <c r="D136" s="142"/>
    </row>
    <row r="137" spans="4:4">
      <c r="D137" s="142"/>
    </row>
    <row r="138" spans="4:4">
      <c r="D138" s="142"/>
    </row>
    <row r="139" spans="4:4">
      <c r="D139" s="142"/>
    </row>
    <row r="140" spans="4:4">
      <c r="D140" s="142"/>
    </row>
    <row r="141" spans="4:4">
      <c r="D141" s="142"/>
    </row>
    <row r="142" spans="4:4">
      <c r="D142" s="142"/>
    </row>
    <row r="143" spans="4:4">
      <c r="D143" s="142"/>
    </row>
    <row r="144" spans="4:4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sheetProtection password="C71F" sheet="1"/>
  <mergeCells count="27">
    <mergeCell ref="B11:G11"/>
    <mergeCell ref="A1:G1"/>
    <mergeCell ref="C7:G7"/>
    <mergeCell ref="F8:G8"/>
    <mergeCell ref="B9:G9"/>
    <mergeCell ref="B10:G10"/>
    <mergeCell ref="B38:G38"/>
    <mergeCell ref="B13:G13"/>
    <mergeCell ref="B14:G14"/>
    <mergeCell ref="B15:G15"/>
    <mergeCell ref="B17:G17"/>
    <mergeCell ref="B18:G18"/>
    <mergeCell ref="B25:G25"/>
    <mergeCell ref="B26:G26"/>
    <mergeCell ref="C31:G31"/>
    <mergeCell ref="B33:G33"/>
    <mergeCell ref="B34:G34"/>
    <mergeCell ref="B37:G37"/>
    <mergeCell ref="C49:G49"/>
    <mergeCell ref="C50:G50"/>
    <mergeCell ref="C51:G51"/>
    <mergeCell ref="B40:G40"/>
    <mergeCell ref="B41:G41"/>
    <mergeCell ref="B42:G42"/>
    <mergeCell ref="C44:G44"/>
    <mergeCell ref="F46:G46"/>
    <mergeCell ref="C48:G48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SO08</vt:lpstr>
      <vt:lpstr>SO08 SO08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SO08'!Oblast_tisku</vt:lpstr>
      <vt:lpstr>'SO08 SO08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 Varmusová</dc:creator>
  <cp:lastModifiedBy>valik</cp:lastModifiedBy>
  <cp:lastPrinted>2012-06-29T07:38:16Z</cp:lastPrinted>
  <dcterms:created xsi:type="dcterms:W3CDTF">2009-04-08T07:15:50Z</dcterms:created>
  <dcterms:modified xsi:type="dcterms:W3CDTF">2018-05-07T13:49:29Z</dcterms:modified>
</cp:coreProperties>
</file>